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fcazurehome-my.sharepoint.com/personal/jjarvis_communityfirst_com_au/Documents/Desktop/"/>
    </mc:Choice>
  </mc:AlternateContent>
  <xr:revisionPtr revIDLastSave="13" documentId="8_{AA41F258-A249-4EC7-BF03-007708CD897C}" xr6:coauthVersionLast="47" xr6:coauthVersionMax="47" xr10:uidLastSave="{FF59D405-2B9B-4410-9F92-5C568607B890}"/>
  <workbookProtection workbookAlgorithmName="SHA-512" workbookHashValue="IvokG/JX1U9x/zUZDJj2NFI0JUgQOZkN9Wtgj1LTgi0HSGDTvyjDqQI8GI8GRdOK3OjO9cSryytarfDEERXf5w==" workbookSaltValue="NiKqztpO3dv8Q73uHv2zxQ==" workbookSpinCount="100000" lockStructure="1"/>
  <bookViews>
    <workbookView xWindow="-108" yWindow="-108" windowWidth="23256" windowHeight="12456" xr2:uid="{00000000-000D-0000-FFFF-FFFF00000000}"/>
  </bookViews>
  <sheets>
    <sheet name="Bridging Loan Calculator" sheetId="1" r:id="rId1"/>
    <sheet name="Sheet2" sheetId="2" state="hidden" r:id="rId2"/>
  </sheets>
  <calcPr calcId="191028"/>
  <customWorkbookViews>
    <customWorkbookView name="cbroadley - Personal View" guid="{B0EE0099-1608-4EF3-AB85-BB29799FA8AB}" mergeInterval="0" personalView="1" xWindow="1836" yWindow="95" windowWidth="1543" windowHeight="97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37" i="1"/>
  <c r="G35" i="1" s="1"/>
  <c r="G41" i="1" l="1"/>
  <c r="G18" i="1"/>
  <c r="G31" i="1" l="1"/>
  <c r="G24" i="1" l="1"/>
  <c r="G34" i="1" s="1"/>
  <c r="G36" i="1" s="1"/>
  <c r="G38" i="1" s="1"/>
  <c r="D47" i="1" l="1"/>
  <c r="C52" i="1"/>
  <c r="G42" i="1"/>
  <c r="D45" i="1" l="1"/>
  <c r="E45" i="1" s="1"/>
  <c r="G43" i="1" l="1"/>
  <c r="E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Todd</author>
  </authors>
  <commentList>
    <comment ref="C37" authorId="0" shapeId="0" xr:uid="{09FA714E-07D9-4F06-8BC1-7D53AFC76DC5}">
      <text>
        <r>
          <rPr>
            <b/>
            <sz val="9"/>
            <color indexed="81"/>
            <rFont val="Tahoma"/>
            <family val="2"/>
          </rPr>
          <t>Sale price less legal costs, agent commission and other costs 
Net Sale Proceeds assessed at 97% of Sale Price of Existing Property to allow for average selling costs, advertising and marketing fees, legal fees on sale and removalists costs</t>
        </r>
      </text>
    </comment>
    <comment ref="C41" authorId="0" shapeId="0" xr:uid="{BF35B4FA-DB17-4699-A1DF-05BBF989C16F}">
      <text>
        <r>
          <rPr>
            <b/>
            <sz val="9"/>
            <color indexed="81"/>
            <rFont val="Tahoma"/>
            <family val="2"/>
          </rPr>
          <t>End Debt less capitalised interest</t>
        </r>
      </text>
    </comment>
  </commentList>
</comments>
</file>

<file path=xl/sharedStrings.xml><?xml version="1.0" encoding="utf-8"?>
<sst xmlns="http://schemas.openxmlformats.org/spreadsheetml/2006/main" count="46" uniqueCount="43">
  <si>
    <t>COMMUNITY FIRST BRIDGING CALCULATION WORKSHEET</t>
  </si>
  <si>
    <t>BRIDGING LOAN INTEREST RATE</t>
  </si>
  <si>
    <t>BRIDGING LOAN TERM (months)</t>
  </si>
  <si>
    <t>FUNDS REQUIRED TO PURCHASE NEW PROPERTY</t>
  </si>
  <si>
    <t>Address details and included expenses</t>
  </si>
  <si>
    <t xml:space="preserve">Amount </t>
  </si>
  <si>
    <t>Property being purchased</t>
  </si>
  <si>
    <t>Existing mortgage payout</t>
  </si>
  <si>
    <t xml:space="preserve">Unsecured consolidation </t>
  </si>
  <si>
    <t>(Other)</t>
  </si>
  <si>
    <t>Stamp Duty</t>
  </si>
  <si>
    <t>Fees</t>
  </si>
  <si>
    <t xml:space="preserve">Required Total =  </t>
  </si>
  <si>
    <t>MEMBER CONTRIBUTION</t>
  </si>
  <si>
    <t>Details (what and where from)</t>
  </si>
  <si>
    <t xml:space="preserve">Savings </t>
  </si>
  <si>
    <t>Gift</t>
  </si>
  <si>
    <t>Total SAVINGS =</t>
  </si>
  <si>
    <t>SECURITY PROPRETTY(S)</t>
  </si>
  <si>
    <t>Details</t>
  </si>
  <si>
    <t>Security Value - New Property</t>
  </si>
  <si>
    <t>Security Value - Existing Property</t>
  </si>
  <si>
    <t>Security Value - Extra Equity</t>
  </si>
  <si>
    <t>Total Security Value</t>
  </si>
  <si>
    <t>TOTAL BORROWINGS</t>
  </si>
  <si>
    <t>Total Funds requried to complete purchase</t>
  </si>
  <si>
    <t>Total funds required to complete new purchase</t>
  </si>
  <si>
    <t>Capitalised Interest</t>
  </si>
  <si>
    <t>Interest payable over term of the L84 Bridging Loan</t>
  </si>
  <si>
    <t>PEAK DEBT</t>
  </si>
  <si>
    <t>Total lending required INCLUDING capitalised interest</t>
  </si>
  <si>
    <t xml:space="preserve">Less Net Sale Proceeds </t>
  </si>
  <si>
    <t>97% of Sale price of existing security - deduction for selling costs</t>
  </si>
  <si>
    <t>END DEBT</t>
  </si>
  <si>
    <t>OVERALL LOAN STRUCTURE / FUNDS REQUIRED</t>
  </si>
  <si>
    <t>Bridging loan final amount (L84)</t>
  </si>
  <si>
    <t>Net sale proceeds LESS captialised interest</t>
  </si>
  <si>
    <t>End Debt</t>
  </si>
  <si>
    <t>Total ongoing loan once existing property sells</t>
  </si>
  <si>
    <t>Total Funds requried</t>
  </si>
  <si>
    <t>PEAK DEBT LVR</t>
  </si>
  <si>
    <t>END DEBT LVR</t>
  </si>
  <si>
    <t>Version 1.4 -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</si>
</sst>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d/mm/yyyy;@"/>
    <numFmt numFmtId="165" formatCode="&quot;$&quot;#,##0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entury Gothic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2" borderId="8" xfId="0" applyFont="1" applyFill="1" applyBorder="1"/>
    <xf numFmtId="0" fontId="6" fillId="2" borderId="9" xfId="0" applyFont="1" applyFill="1" applyBorder="1"/>
    <xf numFmtId="0" fontId="6" fillId="0" borderId="0" xfId="0" applyFont="1"/>
    <xf numFmtId="0" fontId="4" fillId="0" borderId="15" xfId="0" applyFont="1" applyBorder="1"/>
    <xf numFmtId="0" fontId="4" fillId="0" borderId="22" xfId="0" applyFont="1" applyBorder="1"/>
    <xf numFmtId="0" fontId="4" fillId="0" borderId="18" xfId="0" applyFont="1" applyBorder="1"/>
    <xf numFmtId="166" fontId="4" fillId="4" borderId="16" xfId="0" applyNumberFormat="1" applyFont="1" applyFill="1" applyBorder="1"/>
    <xf numFmtId="166" fontId="4" fillId="4" borderId="20" xfId="0" applyNumberFormat="1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0" xfId="0" applyFont="1" applyFill="1"/>
    <xf numFmtId="166" fontId="6" fillId="0" borderId="0" xfId="0" applyNumberFormat="1" applyFont="1"/>
    <xf numFmtId="165" fontId="6" fillId="0" borderId="0" xfId="0" applyNumberFormat="1" applyFont="1"/>
    <xf numFmtId="0" fontId="4" fillId="0" borderId="15" xfId="0" applyFont="1" applyBorder="1" applyAlignment="1">
      <alignment horizontal="center" readingOrder="1"/>
    </xf>
    <xf numFmtId="0" fontId="4" fillId="0" borderId="21" xfId="0" applyFont="1" applyBorder="1" applyAlignment="1">
      <alignment horizontal="center" readingOrder="1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0" borderId="0" xfId="0" applyFont="1"/>
    <xf numFmtId="0" fontId="11" fillId="2" borderId="8" xfId="0" applyFont="1" applyFill="1" applyBorder="1"/>
    <xf numFmtId="0" fontId="11" fillId="2" borderId="9" xfId="0" applyFont="1" applyFill="1" applyBorder="1"/>
    <xf numFmtId="0" fontId="11" fillId="0" borderId="0" xfId="0" applyFont="1"/>
    <xf numFmtId="8" fontId="4" fillId="4" borderId="21" xfId="0" applyNumberFormat="1" applyFont="1" applyFill="1" applyBorder="1"/>
    <xf numFmtId="10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2" borderId="6" xfId="0" applyFont="1" applyFill="1" applyBorder="1"/>
    <xf numFmtId="0" fontId="4" fillId="2" borderId="0" xfId="0" applyFont="1" applyFill="1"/>
    <xf numFmtId="0" fontId="4" fillId="2" borderId="15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Protection="1">
      <protection locked="0"/>
    </xf>
    <xf numFmtId="0" fontId="4" fillId="0" borderId="17" xfId="0" applyFont="1" applyBorder="1"/>
    <xf numFmtId="0" fontId="4" fillId="0" borderId="28" xfId="0" applyFont="1" applyBorder="1"/>
    <xf numFmtId="0" fontId="4" fillId="0" borderId="24" xfId="0" applyFont="1" applyBorder="1"/>
    <xf numFmtId="0" fontId="4" fillId="0" borderId="0" xfId="0" applyFont="1" applyAlignment="1">
      <alignment horizontal="center" vertical="center" wrapText="1"/>
    </xf>
    <xf numFmtId="0" fontId="4" fillId="0" borderId="11" xfId="0" applyFont="1" applyBorder="1"/>
    <xf numFmtId="165" fontId="6" fillId="5" borderId="21" xfId="0" applyNumberFormat="1" applyFont="1" applyFill="1" applyBorder="1" applyProtection="1">
      <protection locked="0"/>
    </xf>
    <xf numFmtId="165" fontId="6" fillId="5" borderId="16" xfId="0" applyNumberFormat="1" applyFont="1" applyFill="1" applyBorder="1" applyProtection="1">
      <protection locked="0"/>
    </xf>
    <xf numFmtId="165" fontId="6" fillId="5" borderId="23" xfId="0" applyNumberFormat="1" applyFont="1" applyFill="1" applyBorder="1" applyProtection="1">
      <protection locked="0"/>
    </xf>
    <xf numFmtId="165" fontId="4" fillId="6" borderId="20" xfId="0" applyNumberFormat="1" applyFont="1" applyFill="1" applyBorder="1"/>
    <xf numFmtId="0" fontId="4" fillId="6" borderId="18" xfId="0" applyFont="1" applyFill="1" applyBorder="1" applyAlignment="1">
      <alignment horizontal="left"/>
    </xf>
    <xf numFmtId="0" fontId="4" fillId="6" borderId="29" xfId="0" applyFont="1" applyFill="1" applyBorder="1" applyAlignment="1">
      <alignment horizontal="left"/>
    </xf>
    <xf numFmtId="165" fontId="7" fillId="6" borderId="20" xfId="0" applyNumberFormat="1" applyFont="1" applyFill="1" applyBorder="1"/>
    <xf numFmtId="0" fontId="12" fillId="2" borderId="8" xfId="0" applyFont="1" applyFill="1" applyBorder="1"/>
    <xf numFmtId="0" fontId="2" fillId="3" borderId="3" xfId="0" applyFont="1" applyFill="1" applyBorder="1" applyAlignment="1">
      <alignment horizontal="center" readingOrder="1"/>
    </xf>
    <xf numFmtId="10" fontId="12" fillId="2" borderId="13" xfId="0" applyNumberFormat="1" applyFont="1" applyFill="1" applyBorder="1" applyAlignment="1">
      <alignment horizontal="center"/>
    </xf>
    <xf numFmtId="0" fontId="12" fillId="2" borderId="9" xfId="0" applyFont="1" applyFill="1" applyBorder="1"/>
    <xf numFmtId="0" fontId="12" fillId="0" borderId="0" xfId="0" applyFont="1"/>
    <xf numFmtId="0" fontId="2" fillId="3" borderId="3" xfId="0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horizontal="center" vertical="center" readingOrder="1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/>
    <xf numFmtId="165" fontId="4" fillId="6" borderId="13" xfId="0" applyNumberFormat="1" applyFont="1" applyFill="1" applyBorder="1"/>
    <xf numFmtId="165" fontId="6" fillId="0" borderId="9" xfId="0" applyNumberFormat="1" applyFont="1" applyBorder="1"/>
    <xf numFmtId="165" fontId="6" fillId="6" borderId="21" xfId="0" applyNumberFormat="1" applyFont="1" applyFill="1" applyBorder="1"/>
    <xf numFmtId="165" fontId="6" fillId="6" borderId="16" xfId="0" applyNumberFormat="1" applyFont="1" applyFill="1" applyBorder="1"/>
    <xf numFmtId="165" fontId="4" fillId="6" borderId="16" xfId="0" applyNumberFormat="1" applyFont="1" applyFill="1" applyBorder="1"/>
    <xf numFmtId="165" fontId="6" fillId="6" borderId="23" xfId="0" applyNumberFormat="1" applyFont="1" applyFill="1" applyBorder="1"/>
    <xf numFmtId="0" fontId="6" fillId="5" borderId="1" xfId="0" applyFont="1" applyFill="1" applyBorder="1" applyAlignment="1" applyProtection="1">
      <alignment horizontal="left"/>
      <protection locked="0"/>
    </xf>
    <xf numFmtId="0" fontId="4" fillId="6" borderId="29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center" readingOrder="1"/>
    </xf>
    <xf numFmtId="0" fontId="10" fillId="3" borderId="26" xfId="0" applyFont="1" applyFill="1" applyBorder="1" applyAlignment="1">
      <alignment horizontal="center" readingOrder="1"/>
    </xf>
    <xf numFmtId="0" fontId="10" fillId="3" borderId="27" xfId="0" applyFont="1" applyFill="1" applyBorder="1" applyAlignment="1">
      <alignment horizontal="center" readingOrder="1"/>
    </xf>
    <xf numFmtId="0" fontId="13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6" fillId="5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readingOrder="1"/>
    </xf>
    <xf numFmtId="0" fontId="1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6" borderId="30" xfId="0" applyFont="1" applyFill="1" applyBorder="1" applyAlignment="1">
      <alignment horizontal="left"/>
    </xf>
    <xf numFmtId="0" fontId="6" fillId="6" borderId="31" xfId="0" applyFont="1" applyFill="1" applyBorder="1" applyAlignment="1">
      <alignment horizontal="left"/>
    </xf>
    <xf numFmtId="0" fontId="6" fillId="6" borderId="32" xfId="0" applyFont="1" applyFill="1" applyBorder="1" applyAlignment="1">
      <alignment horizontal="left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B050"/>
        </patternFill>
      </fill>
    </dxf>
    <dxf>
      <font>
        <b/>
        <i/>
        <color rgb="FFFF0000"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FF00"/>
      </font>
      <fill>
        <patternFill>
          <bgColor rgb="FF00B050"/>
        </patternFill>
      </fill>
    </dxf>
    <dxf>
      <font>
        <b/>
        <i/>
        <color auto="1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FF00"/>
      </font>
      <fill>
        <patternFill>
          <bgColor rgb="FF00B05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rgb="FFFFFF00"/>
      </font>
      <fill>
        <patternFill>
          <bgColor rgb="FF00B050"/>
        </patternFill>
      </fill>
    </dxf>
    <dxf>
      <font>
        <b/>
        <i/>
        <color auto="1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B050"/>
        </patternFill>
      </fill>
    </dxf>
    <dxf>
      <font>
        <b/>
        <i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FC9580"/>
      <color rgb="FFF6727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8"/>
  <sheetViews>
    <sheetView showGridLines="0" tabSelected="1" zoomScale="90" zoomScaleNormal="90" workbookViewId="0">
      <selection activeCell="G12" sqref="G12"/>
    </sheetView>
  </sheetViews>
  <sheetFormatPr defaultColWidth="8.88671875" defaultRowHeight="13.8" x14ac:dyDescent="0.3"/>
  <cols>
    <col min="1" max="1" width="3.5546875" style="3" customWidth="1"/>
    <col min="2" max="2" width="3.6640625" style="3" customWidth="1"/>
    <col min="3" max="3" width="35.33203125" style="34" customWidth="1"/>
    <col min="4" max="4" width="14.6640625" style="3" customWidth="1"/>
    <col min="5" max="5" width="3.6640625" style="3" customWidth="1"/>
    <col min="6" max="6" width="63.6640625" style="3" customWidth="1"/>
    <col min="7" max="7" width="20.5546875" style="3" customWidth="1"/>
    <col min="8" max="8" width="3.6640625" style="3" customWidth="1"/>
    <col min="9" max="9" width="10.88671875" style="3" bestFit="1" customWidth="1"/>
    <col min="10" max="10" width="13.44140625" style="3" bestFit="1" customWidth="1"/>
    <col min="11" max="11" width="11" style="3" bestFit="1" customWidth="1"/>
    <col min="12" max="16384" width="8.88671875" style="3"/>
  </cols>
  <sheetData>
    <row r="1" spans="2:9" ht="14.4" thickBot="1" x14ac:dyDescent="0.35"/>
    <row r="2" spans="2:9" ht="5.25" customHeight="1" x14ac:dyDescent="0.3">
      <c r="B2" s="9"/>
      <c r="C2" s="35"/>
      <c r="D2" s="10"/>
      <c r="E2" s="10"/>
      <c r="F2" s="10"/>
      <c r="G2" s="10"/>
      <c r="H2" s="11"/>
    </row>
    <row r="3" spans="2:9" s="28" customFormat="1" ht="30.75" customHeight="1" x14ac:dyDescent="0.45">
      <c r="B3" s="26"/>
      <c r="C3" s="78" t="s">
        <v>0</v>
      </c>
      <c r="D3" s="79"/>
      <c r="E3" s="79"/>
      <c r="F3" s="79"/>
      <c r="G3" s="79"/>
      <c r="H3" s="27"/>
    </row>
    <row r="4" spans="2:9" ht="14.4" thickBot="1" x14ac:dyDescent="0.35">
      <c r="B4" s="1"/>
      <c r="C4" s="36"/>
      <c r="D4" s="12"/>
      <c r="E4" s="12"/>
      <c r="F4" s="12"/>
      <c r="G4" s="12"/>
      <c r="H4" s="2"/>
    </row>
    <row r="5" spans="2:9" ht="25.5" customHeight="1" thickBot="1" x14ac:dyDescent="0.35">
      <c r="B5" s="1"/>
      <c r="C5" s="58" t="s">
        <v>1</v>
      </c>
      <c r="D5" s="33"/>
      <c r="E5" s="12"/>
      <c r="F5" s="33"/>
      <c r="G5" s="59">
        <f ca="1">TODAY()</f>
        <v>45999</v>
      </c>
      <c r="H5" s="2"/>
    </row>
    <row r="6" spans="2:9" ht="8.4" customHeight="1" thickBot="1" x14ac:dyDescent="0.35">
      <c r="B6" s="1"/>
      <c r="C6" s="60"/>
      <c r="D6" s="60"/>
      <c r="E6" s="12"/>
      <c r="F6" s="12"/>
      <c r="G6" s="12"/>
      <c r="H6" s="2"/>
    </row>
    <row r="7" spans="2:9" ht="25.5" customHeight="1" thickBot="1" x14ac:dyDescent="0.35">
      <c r="B7" s="1"/>
      <c r="C7" s="58" t="s">
        <v>2</v>
      </c>
      <c r="D7" s="61">
        <v>12</v>
      </c>
      <c r="E7" s="12"/>
      <c r="F7" s="33"/>
      <c r="G7" s="12"/>
      <c r="H7" s="2"/>
    </row>
    <row r="8" spans="2:9" ht="14.4" thickBot="1" x14ac:dyDescent="0.35">
      <c r="B8" s="1"/>
      <c r="C8" s="36"/>
      <c r="D8" s="12"/>
      <c r="E8" s="12"/>
      <c r="F8" s="12"/>
      <c r="G8" s="12"/>
      <c r="H8" s="2"/>
    </row>
    <row r="9" spans="2:9" s="31" customFormat="1" ht="18" customHeight="1" thickBot="1" x14ac:dyDescent="0.45">
      <c r="B9" s="29"/>
      <c r="C9" s="75" t="s">
        <v>3</v>
      </c>
      <c r="D9" s="76"/>
      <c r="E9" s="76"/>
      <c r="F9" s="76"/>
      <c r="G9" s="77"/>
      <c r="H9" s="30"/>
    </row>
    <row r="10" spans="2:9" ht="18" customHeight="1" x14ac:dyDescent="0.3">
      <c r="B10" s="1"/>
      <c r="C10" s="15"/>
      <c r="D10" s="81" t="s">
        <v>4</v>
      </c>
      <c r="E10" s="81"/>
      <c r="F10" s="81"/>
      <c r="G10" s="16" t="s">
        <v>5</v>
      </c>
      <c r="H10" s="2"/>
    </row>
    <row r="11" spans="2:9" ht="18" customHeight="1" x14ac:dyDescent="0.3">
      <c r="B11" s="1"/>
      <c r="C11" s="37" t="s">
        <v>6</v>
      </c>
      <c r="D11" s="80"/>
      <c r="E11" s="80"/>
      <c r="F11" s="80"/>
      <c r="G11" s="45"/>
      <c r="H11" s="2"/>
    </row>
    <row r="12" spans="2:9" ht="18" customHeight="1" x14ac:dyDescent="0.3">
      <c r="B12" s="1"/>
      <c r="C12" s="38" t="s">
        <v>7</v>
      </c>
      <c r="D12" s="69"/>
      <c r="E12" s="69"/>
      <c r="F12" s="69"/>
      <c r="G12" s="45"/>
      <c r="H12" s="2"/>
    </row>
    <row r="13" spans="2:9" ht="18" customHeight="1" x14ac:dyDescent="0.3">
      <c r="B13" s="1"/>
      <c r="C13" s="38" t="s">
        <v>8</v>
      </c>
      <c r="D13" s="69"/>
      <c r="E13" s="69"/>
      <c r="F13" s="69"/>
      <c r="G13" s="46"/>
      <c r="H13" s="2"/>
    </row>
    <row r="14" spans="2:9" ht="18" customHeight="1" x14ac:dyDescent="0.3">
      <c r="B14" s="1"/>
      <c r="C14" s="39" t="s">
        <v>9</v>
      </c>
      <c r="D14" s="69"/>
      <c r="E14" s="69"/>
      <c r="F14" s="69"/>
      <c r="G14" s="46"/>
      <c r="H14" s="2"/>
      <c r="I14" s="13"/>
    </row>
    <row r="15" spans="2:9" ht="18" customHeight="1" x14ac:dyDescent="0.3">
      <c r="B15" s="1"/>
      <c r="C15" s="39" t="s">
        <v>9</v>
      </c>
      <c r="D15" s="69"/>
      <c r="E15" s="69"/>
      <c r="F15" s="69"/>
      <c r="G15" s="46"/>
      <c r="H15" s="2"/>
    </row>
    <row r="16" spans="2:9" ht="18" customHeight="1" x14ac:dyDescent="0.3">
      <c r="B16" s="1"/>
      <c r="C16" s="38" t="s">
        <v>10</v>
      </c>
      <c r="D16" s="69"/>
      <c r="E16" s="69"/>
      <c r="F16" s="69"/>
      <c r="G16" s="46"/>
      <c r="H16" s="2"/>
    </row>
    <row r="17" spans="2:9" ht="18" customHeight="1" x14ac:dyDescent="0.3">
      <c r="B17" s="1"/>
      <c r="C17" s="38" t="s">
        <v>11</v>
      </c>
      <c r="D17" s="69"/>
      <c r="E17" s="69"/>
      <c r="F17" s="69"/>
      <c r="G17" s="47">
        <v>0</v>
      </c>
      <c r="H17" s="2"/>
    </row>
    <row r="18" spans="2:9" ht="18" customHeight="1" thickBot="1" x14ac:dyDescent="0.35">
      <c r="B18" s="1"/>
      <c r="C18" s="50" t="s">
        <v>12</v>
      </c>
      <c r="D18" s="74"/>
      <c r="E18" s="74"/>
      <c r="F18" s="74"/>
      <c r="G18" s="51">
        <f>SUM(G11:G17)</f>
        <v>0</v>
      </c>
      <c r="H18" s="2"/>
      <c r="I18" s="14"/>
    </row>
    <row r="19" spans="2:9" ht="18" customHeight="1" thickBot="1" x14ac:dyDescent="0.35">
      <c r="B19" s="1"/>
      <c r="H19" s="2"/>
    </row>
    <row r="20" spans="2:9" s="31" customFormat="1" ht="18" customHeight="1" thickBot="1" x14ac:dyDescent="0.45">
      <c r="B20" s="29"/>
      <c r="C20" s="75" t="s">
        <v>13</v>
      </c>
      <c r="D20" s="76"/>
      <c r="E20" s="76"/>
      <c r="F20" s="76"/>
      <c r="G20" s="77"/>
      <c r="H20" s="30"/>
    </row>
    <row r="21" spans="2:9" ht="18" customHeight="1" x14ac:dyDescent="0.3">
      <c r="B21" s="1"/>
      <c r="C21" s="15"/>
      <c r="D21" s="81" t="s">
        <v>14</v>
      </c>
      <c r="E21" s="81"/>
      <c r="F21" s="81"/>
      <c r="G21" s="16" t="s">
        <v>5</v>
      </c>
      <c r="H21" s="2"/>
    </row>
    <row r="22" spans="2:9" ht="18" customHeight="1" x14ac:dyDescent="0.3">
      <c r="B22" s="1"/>
      <c r="C22" s="40" t="s">
        <v>15</v>
      </c>
      <c r="D22" s="69"/>
      <c r="E22" s="69"/>
      <c r="F22" s="69"/>
      <c r="G22" s="46"/>
      <c r="H22" s="2"/>
    </row>
    <row r="23" spans="2:9" ht="18" customHeight="1" x14ac:dyDescent="0.3">
      <c r="B23" s="1"/>
      <c r="C23" s="41" t="s">
        <v>16</v>
      </c>
      <c r="D23" s="69"/>
      <c r="E23" s="69"/>
      <c r="F23" s="69"/>
      <c r="G23" s="47"/>
      <c r="H23" s="2"/>
    </row>
    <row r="24" spans="2:9" ht="18" customHeight="1" thickBot="1" x14ac:dyDescent="0.35">
      <c r="B24" s="1"/>
      <c r="C24" s="49" t="s">
        <v>17</v>
      </c>
      <c r="D24" s="74"/>
      <c r="E24" s="74"/>
      <c r="F24" s="74"/>
      <c r="G24" s="48">
        <f>G22+G23</f>
        <v>0</v>
      </c>
      <c r="H24" s="2"/>
    </row>
    <row r="25" spans="2:9" ht="18" customHeight="1" thickBot="1" x14ac:dyDescent="0.35">
      <c r="B25" s="1"/>
      <c r="H25" s="2"/>
    </row>
    <row r="26" spans="2:9" s="31" customFormat="1" ht="18" customHeight="1" thickBot="1" x14ac:dyDescent="0.45">
      <c r="B26" s="29"/>
      <c r="C26" s="75" t="s">
        <v>18</v>
      </c>
      <c r="D26" s="76"/>
      <c r="E26" s="76"/>
      <c r="F26" s="76"/>
      <c r="G26" s="77"/>
      <c r="H26" s="30"/>
    </row>
    <row r="27" spans="2:9" ht="18" customHeight="1" x14ac:dyDescent="0.3">
      <c r="B27" s="1"/>
      <c r="C27" s="15"/>
      <c r="D27" s="81" t="s">
        <v>19</v>
      </c>
      <c r="E27" s="81"/>
      <c r="F27" s="81"/>
      <c r="G27" s="16" t="s">
        <v>5</v>
      </c>
      <c r="H27" s="2"/>
    </row>
    <row r="28" spans="2:9" ht="18" customHeight="1" x14ac:dyDescent="0.3">
      <c r="B28" s="1"/>
      <c r="C28" s="4" t="s">
        <v>20</v>
      </c>
      <c r="D28" s="69"/>
      <c r="E28" s="69"/>
      <c r="F28" s="69"/>
      <c r="G28" s="45"/>
      <c r="H28" s="2"/>
    </row>
    <row r="29" spans="2:9" ht="18" customHeight="1" x14ac:dyDescent="0.3">
      <c r="B29" s="1"/>
      <c r="C29" s="40" t="s">
        <v>21</v>
      </c>
      <c r="D29" s="69"/>
      <c r="E29" s="69"/>
      <c r="F29" s="69"/>
      <c r="G29" s="46"/>
      <c r="H29" s="2"/>
    </row>
    <row r="30" spans="2:9" ht="18" customHeight="1" x14ac:dyDescent="0.3">
      <c r="B30" s="1"/>
      <c r="C30" s="40" t="s">
        <v>22</v>
      </c>
      <c r="D30" s="69"/>
      <c r="E30" s="69"/>
      <c r="F30" s="69"/>
      <c r="G30" s="47">
        <v>0</v>
      </c>
      <c r="H30" s="2"/>
    </row>
    <row r="31" spans="2:9" ht="18" customHeight="1" thickBot="1" x14ac:dyDescent="0.35">
      <c r="B31" s="1"/>
      <c r="C31" s="49" t="s">
        <v>23</v>
      </c>
      <c r="D31" s="89"/>
      <c r="E31" s="90"/>
      <c r="F31" s="91"/>
      <c r="G31" s="48">
        <f>G28+G29+G30</f>
        <v>0</v>
      </c>
      <c r="H31" s="2"/>
    </row>
    <row r="32" spans="2:9" ht="18" customHeight="1" thickBot="1" x14ac:dyDescent="0.35">
      <c r="B32" s="1"/>
      <c r="C32" s="17"/>
      <c r="D32" s="18"/>
      <c r="E32" s="12"/>
      <c r="F32" s="19"/>
      <c r="H32" s="2"/>
    </row>
    <row r="33" spans="2:10" s="31" customFormat="1" ht="18" customHeight="1" thickBot="1" x14ac:dyDescent="0.45">
      <c r="B33" s="29"/>
      <c r="C33" s="75" t="s">
        <v>24</v>
      </c>
      <c r="D33" s="76"/>
      <c r="E33" s="76"/>
      <c r="F33" s="76"/>
      <c r="G33" s="77"/>
      <c r="H33" s="30"/>
    </row>
    <row r="34" spans="2:10" ht="18" customHeight="1" thickBot="1" x14ac:dyDescent="0.35">
      <c r="B34" s="1"/>
      <c r="C34" s="42" t="s">
        <v>25</v>
      </c>
      <c r="D34" s="86" t="s">
        <v>26</v>
      </c>
      <c r="E34" s="86"/>
      <c r="F34" s="86"/>
      <c r="G34" s="65">
        <f>G18-G24</f>
        <v>0</v>
      </c>
      <c r="H34" s="2"/>
    </row>
    <row r="35" spans="2:10" ht="18" customHeight="1" x14ac:dyDescent="0.3">
      <c r="B35" s="1"/>
      <c r="C35" s="4" t="s">
        <v>27</v>
      </c>
      <c r="D35" s="87" t="s">
        <v>28</v>
      </c>
      <c r="E35" s="87"/>
      <c r="F35" s="87"/>
      <c r="G35" s="66">
        <f>((G37*D5)/12)*D7</f>
        <v>0</v>
      </c>
      <c r="H35" s="2"/>
    </row>
    <row r="36" spans="2:10" ht="18" customHeight="1" x14ac:dyDescent="0.3">
      <c r="B36" s="1"/>
      <c r="C36" s="4" t="s">
        <v>29</v>
      </c>
      <c r="D36" s="87" t="s">
        <v>30</v>
      </c>
      <c r="E36" s="87"/>
      <c r="F36" s="87"/>
      <c r="G36" s="67">
        <f>SUM(G34:G35)</f>
        <v>0</v>
      </c>
      <c r="H36" s="2"/>
      <c r="J36" s="14"/>
    </row>
    <row r="37" spans="2:10" ht="18" customHeight="1" thickBot="1" x14ac:dyDescent="0.35">
      <c r="B37" s="1"/>
      <c r="C37" s="5" t="s">
        <v>31</v>
      </c>
      <c r="D37" s="87" t="s">
        <v>32</v>
      </c>
      <c r="E37" s="87"/>
      <c r="F37" s="87"/>
      <c r="G37" s="68">
        <f>G29*0.97</f>
        <v>0</v>
      </c>
      <c r="H37" s="2"/>
    </row>
    <row r="38" spans="2:10" ht="18" customHeight="1" thickBot="1" x14ac:dyDescent="0.35">
      <c r="B38" s="1"/>
      <c r="C38" s="49" t="s">
        <v>33</v>
      </c>
      <c r="D38" s="70"/>
      <c r="E38" s="71"/>
      <c r="F38" s="72"/>
      <c r="G38" s="63">
        <f>G36-G37</f>
        <v>0</v>
      </c>
      <c r="H38" s="2"/>
    </row>
    <row r="39" spans="2:10" ht="18" customHeight="1" thickBot="1" x14ac:dyDescent="0.35">
      <c r="B39" s="1"/>
      <c r="C39" s="62"/>
      <c r="D39" s="73"/>
      <c r="E39" s="73"/>
      <c r="F39" s="73"/>
      <c r="G39" s="64"/>
      <c r="H39" s="2"/>
    </row>
    <row r="40" spans="2:10" s="31" customFormat="1" ht="18" customHeight="1" thickBot="1" x14ac:dyDescent="0.45">
      <c r="B40" s="29"/>
      <c r="C40" s="75" t="s">
        <v>34</v>
      </c>
      <c r="D40" s="76"/>
      <c r="E40" s="76"/>
      <c r="F40" s="76"/>
      <c r="G40" s="77"/>
      <c r="H40" s="30"/>
    </row>
    <row r="41" spans="2:10" ht="18" customHeight="1" x14ac:dyDescent="0.3">
      <c r="B41" s="1"/>
      <c r="C41" s="4" t="s">
        <v>35</v>
      </c>
      <c r="D41" s="86" t="s">
        <v>36</v>
      </c>
      <c r="E41" s="86"/>
      <c r="F41" s="86"/>
      <c r="G41" s="32">
        <f>G37-G35</f>
        <v>0</v>
      </c>
      <c r="H41" s="2"/>
    </row>
    <row r="42" spans="2:10" ht="18" customHeight="1" x14ac:dyDescent="0.3">
      <c r="B42" s="1"/>
      <c r="C42" s="40" t="s">
        <v>37</v>
      </c>
      <c r="D42" s="87" t="s">
        <v>38</v>
      </c>
      <c r="E42" s="87"/>
      <c r="F42" s="87"/>
      <c r="G42" s="7">
        <f>G38</f>
        <v>0</v>
      </c>
      <c r="H42" s="2"/>
    </row>
    <row r="43" spans="2:10" ht="18" customHeight="1" thickBot="1" x14ac:dyDescent="0.35">
      <c r="B43" s="1"/>
      <c r="C43" s="6" t="s">
        <v>39</v>
      </c>
      <c r="D43" s="88"/>
      <c r="E43" s="88"/>
      <c r="F43" s="88"/>
      <c r="G43" s="8">
        <f>SUM(G41:G42)</f>
        <v>0</v>
      </c>
      <c r="H43" s="2"/>
    </row>
    <row r="44" spans="2:10" ht="18" customHeight="1" thickBot="1" x14ac:dyDescent="0.35">
      <c r="B44" s="1"/>
      <c r="C44" s="17"/>
      <c r="D44" s="18"/>
      <c r="E44" s="12"/>
      <c r="F44" s="19"/>
      <c r="H44" s="2"/>
    </row>
    <row r="45" spans="2:10" s="56" customFormat="1" ht="18" customHeight="1" thickBot="1" x14ac:dyDescent="0.35">
      <c r="B45" s="52"/>
      <c r="C45" s="53" t="s">
        <v>40</v>
      </c>
      <c r="D45" s="54" t="e">
        <f>G36/G31</f>
        <v>#DIV/0!</v>
      </c>
      <c r="E45" s="83" t="e">
        <f>IF(D45&gt;80%,"Peak Debt LVR exceeds Bridging Loan maximum - Contact Credit Services to discuss options","Peak Debt LVR is acceptable - submit to Credit Services for assessment")</f>
        <v>#DIV/0!</v>
      </c>
      <c r="F45" s="84"/>
      <c r="G45" s="85"/>
      <c r="H45" s="55"/>
    </row>
    <row r="46" spans="2:10" ht="18" customHeight="1" thickBot="1" x14ac:dyDescent="0.35">
      <c r="B46" s="1"/>
      <c r="C46" s="43"/>
      <c r="D46" s="20"/>
      <c r="E46" s="12"/>
      <c r="F46" s="19"/>
      <c r="H46" s="2"/>
    </row>
    <row r="47" spans="2:10" s="56" customFormat="1" ht="18" customHeight="1" thickBot="1" x14ac:dyDescent="0.35">
      <c r="B47" s="52"/>
      <c r="C47" s="57" t="s">
        <v>41</v>
      </c>
      <c r="D47" s="54" t="e">
        <f>G38/G28</f>
        <v>#DIV/0!</v>
      </c>
      <c r="E47" s="83" t="e">
        <f>IF(D47&lt;=80%,"End Debt LVR is acceptable - submit to Credit Services for assessment",F31)</f>
        <v>#DIV/0!</v>
      </c>
      <c r="F47" s="84"/>
      <c r="G47" s="85"/>
      <c r="H47" s="55"/>
    </row>
    <row r="48" spans="2:10" ht="18" customHeight="1" x14ac:dyDescent="0.3">
      <c r="B48" s="1"/>
      <c r="E48" s="21"/>
      <c r="F48" s="21"/>
      <c r="H48" s="2"/>
    </row>
    <row r="49" spans="2:8" ht="18" customHeight="1" x14ac:dyDescent="0.3">
      <c r="B49" s="1"/>
      <c r="E49" s="12"/>
      <c r="F49" s="19"/>
      <c r="H49" s="2"/>
    </row>
    <row r="50" spans="2:8" ht="18" customHeight="1" x14ac:dyDescent="0.3">
      <c r="B50" s="1"/>
      <c r="C50" s="17"/>
      <c r="D50" s="18"/>
      <c r="E50" s="12"/>
      <c r="F50" s="19"/>
      <c r="H50" s="2"/>
    </row>
    <row r="51" spans="2:8" ht="18" customHeight="1" x14ac:dyDescent="0.3">
      <c r="B51" s="1"/>
      <c r="C51" s="17"/>
      <c r="D51" s="18"/>
      <c r="E51" s="12"/>
      <c r="F51" s="19"/>
      <c r="H51" s="2"/>
    </row>
    <row r="52" spans="2:8" ht="18" customHeight="1" x14ac:dyDescent="0.35">
      <c r="B52" s="1"/>
      <c r="C52" s="82" t="str">
        <f>IF(G38&lt;0,"No End Debt - Bridging Loan Calculator not required","")</f>
        <v/>
      </c>
      <c r="D52" s="82"/>
      <c r="E52" s="82"/>
      <c r="F52" s="82"/>
      <c r="G52" s="82"/>
      <c r="H52" s="2"/>
    </row>
    <row r="53" spans="2:8" ht="18" customHeight="1" x14ac:dyDescent="0.3">
      <c r="B53" s="1"/>
      <c r="C53" s="22"/>
      <c r="D53" s="22"/>
      <c r="E53" s="22"/>
      <c r="F53" s="22"/>
      <c r="G53" s="22"/>
      <c r="H53" s="2"/>
    </row>
    <row r="54" spans="2:8" x14ac:dyDescent="0.3">
      <c r="B54" s="1"/>
      <c r="C54" s="22"/>
      <c r="D54" s="22"/>
      <c r="E54" s="22"/>
      <c r="F54" s="22"/>
      <c r="G54" s="22"/>
      <c r="H54" s="2"/>
    </row>
    <row r="55" spans="2:8" ht="18" customHeight="1" thickBot="1" x14ac:dyDescent="0.35">
      <c r="B55" s="23"/>
      <c r="C55" s="44" t="s">
        <v>42</v>
      </c>
      <c r="D55" s="24"/>
      <c r="E55" s="24"/>
      <c r="F55" s="24"/>
      <c r="G55" s="24"/>
      <c r="H55" s="25"/>
    </row>
    <row r="56" spans="2:8" ht="18" customHeight="1" x14ac:dyDescent="0.3"/>
    <row r="57" spans="2:8" ht="18" customHeight="1" x14ac:dyDescent="0.3"/>
    <row r="58" spans="2:8" ht="18" customHeight="1" x14ac:dyDescent="0.3"/>
  </sheetData>
  <sheetProtection algorithmName="SHA-512" hashValue="9AQDgLDrl4cvvK0806XOiFCSV3rBSF2huE0KbAKOBFYQpDqIcKp0vpmV26+OvOTEiIXF23Z/dVbNXATiBrlNAQ==" saltValue="jDHNIkdxCVpnWeDTdUVQtw==" spinCount="100000" sheet="1" selectLockedCells="1"/>
  <customSheetViews>
    <customSheetView guid="{B0EE0099-1608-4EF3-AB85-BB29799FA8AB}" showPageBreaks="1">
      <selection activeCell="C5" sqref="C5"/>
      <pageMargins left="0" right="0" top="0" bottom="0" header="0" footer="0"/>
      <pageSetup paperSize="9" orientation="landscape" r:id="rId1"/>
    </customSheetView>
  </customSheetViews>
  <mergeCells count="36">
    <mergeCell ref="C52:G52"/>
    <mergeCell ref="E47:G47"/>
    <mergeCell ref="D27:F27"/>
    <mergeCell ref="C40:G40"/>
    <mergeCell ref="D41:F41"/>
    <mergeCell ref="D42:F42"/>
    <mergeCell ref="D43:F43"/>
    <mergeCell ref="E45:G45"/>
    <mergeCell ref="D34:F34"/>
    <mergeCell ref="D35:F35"/>
    <mergeCell ref="D36:F36"/>
    <mergeCell ref="D37:F37"/>
    <mergeCell ref="D28:F28"/>
    <mergeCell ref="D29:F29"/>
    <mergeCell ref="D30:F30"/>
    <mergeCell ref="D31:F31"/>
    <mergeCell ref="C3:G3"/>
    <mergeCell ref="C9:G9"/>
    <mergeCell ref="D11:F11"/>
    <mergeCell ref="D12:F12"/>
    <mergeCell ref="D13:F13"/>
    <mergeCell ref="D10:F10"/>
    <mergeCell ref="D14:F14"/>
    <mergeCell ref="D15:F15"/>
    <mergeCell ref="D16:F16"/>
    <mergeCell ref="D38:F38"/>
    <mergeCell ref="D39:F39"/>
    <mergeCell ref="D17:F17"/>
    <mergeCell ref="D18:F18"/>
    <mergeCell ref="C20:G20"/>
    <mergeCell ref="D22:F22"/>
    <mergeCell ref="D23:F23"/>
    <mergeCell ref="D24:F24"/>
    <mergeCell ref="D21:F21"/>
    <mergeCell ref="C26:G26"/>
    <mergeCell ref="C33:G33"/>
  </mergeCells>
  <conditionalFormatting sqref="C52:G54">
    <cfRule type="beginsWith" dxfId="16" priority="1" operator="beginsWith" text="No">
      <formula>LEFT(C52,LEN("No"))="No"</formula>
    </cfRule>
  </conditionalFormatting>
  <conditionalFormatting sqref="D45">
    <cfRule type="cellIs" dxfId="15" priority="19" operator="lessThanOrEqual">
      <formula>0.8</formula>
    </cfRule>
  </conditionalFormatting>
  <conditionalFormatting sqref="D47">
    <cfRule type="cellIs" dxfId="14" priority="5" operator="greaterThan">
      <formula>0.95</formula>
    </cfRule>
    <cfRule type="cellIs" dxfId="13" priority="6" operator="greaterThan">
      <formula>0.8</formula>
    </cfRule>
    <cfRule type="cellIs" dxfId="12" priority="9" operator="lessThanOrEqual">
      <formula>0.8</formula>
    </cfRule>
  </conditionalFormatting>
  <conditionalFormatting sqref="E45 C46:D46">
    <cfRule type="containsText" dxfId="11" priority="10" operator="containsText" text="exceeds">
      <formula>NOT(ISERROR(SEARCH("exceeds",C45)))</formula>
    </cfRule>
    <cfRule type="containsText" dxfId="10" priority="11" operator="containsText" text="acceptable">
      <formula>NOT(ISERROR(SEARCH("acceptable",C45)))</formula>
    </cfRule>
    <cfRule type="containsText" dxfId="9" priority="14" operator="containsText" text="acceptable">
      <formula>NOT(ISERROR(SEARCH("acceptable",C45)))</formula>
    </cfRule>
    <cfRule type="containsText" dxfId="8" priority="15" operator="containsText" text="exceeds">
      <formula>NOT(ISERROR(SEARCH("exceeds",C45)))</formula>
    </cfRule>
  </conditionalFormatting>
  <conditionalFormatting sqref="E47 E48:F48">
    <cfRule type="containsText" dxfId="7" priority="4" operator="containsText" text="reduced">
      <formula>NOT(ISERROR(SEARCH("reduced",E47)))</formula>
    </cfRule>
    <cfRule type="containsText" dxfId="6" priority="7" operator="containsText" text="LMI">
      <formula>NOT(ISERROR(SEARCH("LMI",E47)))</formula>
    </cfRule>
    <cfRule type="containsText" dxfId="5" priority="8" operator="containsText" text="acceptable">
      <formula>NOT(ISERROR(SEARCH("acceptable",E47)))</formula>
    </cfRule>
  </conditionalFormatting>
  <conditionalFormatting sqref="E47">
    <cfRule type="containsText" dxfId="4" priority="12" operator="containsText" text="acceptable">
      <formula>NOT(ISERROR(SEARCH("acceptable",E47)))</formula>
    </cfRule>
    <cfRule type="containsText" dxfId="3" priority="13" operator="containsText" text="exceeds">
      <formula>NOT(ISERROR(SEARCH("exceeds",E47)))</formula>
    </cfRule>
  </conditionalFormatting>
  <conditionalFormatting sqref="G43">
    <cfRule type="cellIs" dxfId="2" priority="63" operator="notEqual">
      <formula>$G$34</formula>
    </cfRule>
    <cfRule type="cellIs" dxfId="1" priority="64" operator="equal">
      <formula>$G$34</formula>
    </cfRule>
  </conditionalFormatting>
  <conditionalFormatting sqref="H24 D45">
    <cfRule type="cellIs" dxfId="0" priority="60" operator="greaterThan">
      <formula>0.8</formula>
    </cfRule>
  </conditionalFormatting>
  <printOptions verticalCentered="1"/>
  <pageMargins left="0.23622047244094491" right="0.23622047244094491" top="0.74803149606299213" bottom="0.74803149606299213" header="0.31496062992125984" footer="0.31496062992125984"/>
  <pageSetup paperSize="9" scale="66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7f410-3b25-4960-9412-354a7c27fc5e" xsi:nil="true"/>
    <lcf76f155ced4ddcb4097134ff3c332f xmlns="3a51f777-0720-4be8-90de-f62322b502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BD8BC5BF36348BD5A708BAF05B7C9" ma:contentTypeVersion="15" ma:contentTypeDescription="Create a new document." ma:contentTypeScope="" ma:versionID="26d0e027447fcad2d608105702aa80e9">
  <xsd:schema xmlns:xsd="http://www.w3.org/2001/XMLSchema" xmlns:xs="http://www.w3.org/2001/XMLSchema" xmlns:p="http://schemas.microsoft.com/office/2006/metadata/properties" xmlns:ns2="3a51f777-0720-4be8-90de-f62322b502d9" xmlns:ns3="b517f410-3b25-4960-9412-354a7c27fc5e" targetNamespace="http://schemas.microsoft.com/office/2006/metadata/properties" ma:root="true" ma:fieldsID="4aea4de613b1dda251ef63560a65f5f8" ns2:_="" ns3:_="">
    <xsd:import namespace="3a51f777-0720-4be8-90de-f62322b502d9"/>
    <xsd:import namespace="b517f410-3b25-4960-9412-354a7c27f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1f777-0720-4be8-90de-f62322b50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56cbcc8-65f6-4689-93e3-79f213b71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7f410-3b25-4960-9412-354a7c27fc5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4d0d686-603f-43ea-956d-1cacf7240e11}" ma:internalName="TaxCatchAll" ma:showField="CatchAllData" ma:web="b517f410-3b25-4960-9412-354a7c27f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00D52-A205-4F9D-B5EE-618E09B43A2C}">
  <ds:schemaRefs>
    <ds:schemaRef ds:uri="http://schemas.microsoft.com/office/2006/metadata/properties"/>
    <ds:schemaRef ds:uri="http://schemas.microsoft.com/office/infopath/2007/PartnerControls"/>
    <ds:schemaRef ds:uri="b517f410-3b25-4960-9412-354a7c27fc5e"/>
    <ds:schemaRef ds:uri="3a51f777-0720-4be8-90de-f62322b502d9"/>
  </ds:schemaRefs>
</ds:datastoreItem>
</file>

<file path=customXml/itemProps2.xml><?xml version="1.0" encoding="utf-8"?>
<ds:datastoreItem xmlns:ds="http://schemas.openxmlformats.org/officeDocument/2006/customXml" ds:itemID="{F8C4E952-F764-42B0-BEF8-89A74699AB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150C2-FB85-42C5-B566-D89D45A96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1f777-0720-4be8-90de-f62322b502d9"/>
    <ds:schemaRef ds:uri="b517f410-3b25-4960-9412-354a7c27f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Bridging Loan Calculator</vt:lpstr>
      <vt:lpstr>Sheet2</vt:lpstr>
    </vt:vector>
  </TitlesOfParts>
  <Manager/>
  <Company>TAS Managed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cbroadley</dc:creator>
  <cp:keywords/>
  <dc:description/>
  <cp:lastModifiedBy>James Jarvis</cp:lastModifiedBy>
  <cp:revision/>
  <dcterms:created xsi:type="dcterms:W3CDTF">2019-04-03T22:09:45Z</dcterms:created>
  <dcterms:modified xsi:type="dcterms:W3CDTF">2025-12-07T22:49:48Z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0x010100A7ABD8BC5BF36348BD5A708BAF05B7C9</vt:lpwstr>
  </property>
  <property fmtid="{D5CDD505-2E9C-101B-9397-08002B2CF9AE}" pid="3" name="MediaServiceImageTags">
    <vt:lpwstr/>
  </property>
</Properties>
</file>